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hayash\Desktop\20250702データ\"/>
    </mc:Choice>
  </mc:AlternateContent>
  <xr:revisionPtr revIDLastSave="0" documentId="13_ncr:1_{0D494E48-1F9A-48CE-9041-BB1A607FEE0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6" r:id="rId1"/>
    <sheet name="練習問題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6" l="1"/>
  <c r="K17" i="6"/>
  <c r="P18" i="6"/>
  <c r="N18" i="6"/>
  <c r="L18" i="6"/>
  <c r="J18" i="6"/>
  <c r="P17" i="6"/>
  <c r="N17" i="6"/>
  <c r="L17" i="6"/>
  <c r="J17" i="6"/>
  <c r="B32" i="6"/>
  <c r="B29" i="6"/>
  <c r="M8" i="6"/>
  <c r="M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7" i="6"/>
  <c r="L8" i="6"/>
  <c r="L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7" i="6"/>
  <c r="K9" i="6"/>
  <c r="J9" i="6"/>
  <c r="K8" i="6"/>
  <c r="J8" i="6"/>
  <c r="K7" i="6"/>
  <c r="J7" i="6"/>
  <c r="I9" i="6"/>
  <c r="I7" i="6"/>
</calcChain>
</file>

<file path=xl/sharedStrings.xml><?xml version="1.0" encoding="utf-8"?>
<sst xmlns="http://schemas.openxmlformats.org/spreadsheetml/2006/main" count="56" uniqueCount="33">
  <si>
    <t>アンケート集計</t>
    <rPh sb="5" eb="7">
      <t>シュウケイ</t>
    </rPh>
    <phoneticPr fontId="4"/>
  </si>
  <si>
    <t>性別：1男性　2女性</t>
    <rPh sb="0" eb="2">
      <t>セイベツ</t>
    </rPh>
    <rPh sb="4" eb="6">
      <t>ダンセイ</t>
    </rPh>
    <rPh sb="8" eb="10">
      <t>ジョセイ</t>
    </rPh>
    <phoneticPr fontId="4"/>
  </si>
  <si>
    <t>職業：1学生　2会社員　3主婦　4他</t>
    <rPh sb="0" eb="2">
      <t>ショクギョウ</t>
    </rPh>
    <rPh sb="4" eb="6">
      <t>ガクセイ</t>
    </rPh>
    <rPh sb="8" eb="11">
      <t>カイシャイン</t>
    </rPh>
    <rPh sb="13" eb="15">
      <t>シュフ</t>
    </rPh>
    <rPh sb="17" eb="18">
      <t>ホカ</t>
    </rPh>
    <phoneticPr fontId="4"/>
  </si>
  <si>
    <t>No.</t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</si>
  <si>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</si>
  <si>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</si>
  <si>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職業</t>
    <rPh sb="0" eb="2">
      <t>ショクギョウ</t>
    </rPh>
    <phoneticPr fontId="4"/>
  </si>
  <si>
    <t>学生・主婦</t>
    <phoneticPr fontId="4"/>
  </si>
  <si>
    <t>女性会社員</t>
  </si>
  <si>
    <t>総数</t>
    <rPh sb="0" eb="2">
      <t>ソウスウ</t>
    </rPh>
    <phoneticPr fontId="4"/>
  </si>
  <si>
    <t>男性</t>
    <rPh sb="0" eb="2">
      <t>ダンセイ</t>
    </rPh>
    <phoneticPr fontId="4"/>
  </si>
  <si>
    <t>女性</t>
    <rPh sb="0" eb="2">
      <t>ジョセイ</t>
    </rPh>
    <phoneticPr fontId="4"/>
  </si>
  <si>
    <t>学生・主婦</t>
    <rPh sb="0" eb="2">
      <t>ガクセイ</t>
    </rPh>
    <rPh sb="3" eb="5">
      <t>シュフ</t>
    </rPh>
    <phoneticPr fontId="4"/>
  </si>
  <si>
    <t>女性会社員</t>
    <rPh sb="0" eb="2">
      <t>ジョセイ</t>
    </rPh>
    <rPh sb="2" eb="5">
      <t>カイシャイン</t>
    </rPh>
    <phoneticPr fontId="4"/>
  </si>
  <si>
    <t>-</t>
    <phoneticPr fontId="4"/>
  </si>
  <si>
    <t>平均年齢</t>
    <rPh sb="0" eb="2">
      <t>ヘイキン</t>
    </rPh>
    <rPh sb="2" eb="4">
      <t>ネンレイ</t>
    </rPh>
    <phoneticPr fontId="4"/>
  </si>
  <si>
    <t>アンケート集計まとめ</t>
    <rPh sb="5" eb="7">
      <t>シュウケイ</t>
    </rPh>
    <phoneticPr fontId="4"/>
  </si>
  <si>
    <t>人 数</t>
    <rPh sb="0" eb="1">
      <t>ヒト</t>
    </rPh>
    <rPh sb="2" eb="3">
      <t>スウ</t>
    </rPh>
    <phoneticPr fontId="4"/>
  </si>
  <si>
    <t>割 合</t>
    <rPh sb="0" eb="1">
      <t>ワリ</t>
    </rPh>
    <rPh sb="2" eb="3">
      <t>ゴウ</t>
    </rPh>
    <phoneticPr fontId="4"/>
  </si>
  <si>
    <t>-</t>
    <phoneticPr fontId="3"/>
  </si>
  <si>
    <t>会社員</t>
    <rPh sb="0" eb="3">
      <t>カイシャイン</t>
    </rPh>
    <phoneticPr fontId="3"/>
  </si>
  <si>
    <t>性別</t>
    <rPh sb="0" eb="2">
      <t>セイベツ</t>
    </rPh>
    <phoneticPr fontId="3"/>
  </si>
  <si>
    <t>職業</t>
    <rPh sb="0" eb="2">
      <t>ショクギョウ</t>
    </rPh>
    <phoneticPr fontId="3"/>
  </si>
  <si>
    <t>人数</t>
    <rPh sb="0" eb="2">
      <t>ニンズウ</t>
    </rPh>
    <phoneticPr fontId="3"/>
  </si>
  <si>
    <t>年齢</t>
    <rPh sb="0" eb="2">
      <t>ネンレイ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</si>
  <si>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</si>
  <si>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</si>
  <si>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学生</t>
    <rPh sb="0" eb="2">
      <t>ガクセイ</t>
    </rPh>
    <phoneticPr fontId="3"/>
  </si>
  <si>
    <t>主婦</t>
    <rPh sb="0" eb="2">
      <t>シュフ</t>
    </rPh>
    <phoneticPr fontId="3"/>
  </si>
  <si>
    <t>その他</t>
    <rPh sb="2" eb="3">
      <t>タ</t>
    </rPh>
    <phoneticPr fontId="3"/>
  </si>
  <si>
    <t>平均年齢</t>
    <rPh sb="0" eb="2">
      <t>ヘイキン</t>
    </rPh>
    <rPh sb="2" eb="4">
      <t>ネンレイ</t>
    </rPh>
    <phoneticPr fontId="3"/>
  </si>
  <si>
    <t>下記の表をSheet1のI15:Q18にコピーし表を完成させてください。</t>
    <rPh sb="0" eb="2">
      <t>カキ</t>
    </rPh>
    <rPh sb="3" eb="4">
      <t>ヒョウ</t>
    </rPh>
    <rPh sb="24" eb="25">
      <t>ヒョウ</t>
    </rPh>
    <rPh sb="26" eb="28">
      <t>カンセイ</t>
    </rPh>
    <phoneticPr fontId="3"/>
  </si>
  <si>
    <t>のセルに条件を入れると人数を表示するようにしてみよう</t>
    <rPh sb="4" eb="6">
      <t>ジョウケン</t>
    </rPh>
    <rPh sb="7" eb="8">
      <t>イ</t>
    </rPh>
    <rPh sb="11" eb="12">
      <t>ニン</t>
    </rPh>
    <rPh sb="12" eb="13">
      <t>スウ</t>
    </rPh>
    <rPh sb="14" eb="16">
      <t>ヒョウジ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</si>
</sst>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0.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theme="7" tint="-0.249977111117893"/>
      <name val="ＭＳ Ｐゴシック"/>
      <family val="3"/>
      <charset val="128"/>
    </font>
    <font>
      <sz val="10"/>
      <color theme="7" tint="-0.49998474074526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7" tint="-0.499984740745262"/>
        <bgColor theme="7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7" tint="-0.249977111117893"/>
      </top>
      <bottom style="thin">
        <color theme="7" tint="-0.249977111117893"/>
      </bottom>
      <diagonal/>
    </border>
    <border>
      <left style="dotted">
        <color theme="7" tint="-0.249977111117893"/>
      </left>
      <right/>
      <top style="thin">
        <color theme="7" tint="-0.249977111117893"/>
      </top>
      <bottom style="thin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176" fontId="0" fillId="0" borderId="0" xfId="1" applyNumberFormat="1" applyFont="1" applyAlignment="1"/>
    <xf numFmtId="176" fontId="0" fillId="0" borderId="0" xfId="1" applyNumberFormat="1" applyFont="1" applyFill="1" applyAlignment="1"/>
    <xf numFmtId="0" fontId="0" fillId="0" borderId="0" xfId="0" applyNumberFormat="1" applyAlignment="1"/>
    <xf numFmtId="0" fontId="7" fillId="0" borderId="0" xfId="0" applyFont="1" applyAlignment="1"/>
    <xf numFmtId="0" fontId="8" fillId="0" borderId="0" xfId="0" applyFont="1" applyAlignment="1"/>
    <xf numFmtId="0" fontId="6" fillId="3" borderId="1" xfId="0" applyFont="1" applyFill="1" applyBorder="1" applyAlignment="1">
      <alignment horizontal="center"/>
    </xf>
    <xf numFmtId="0" fontId="0" fillId="2" borderId="1" xfId="0" applyFont="1" applyFill="1" applyBorder="1" applyAlignment="1"/>
    <xf numFmtId="0" fontId="6" fillId="3" borderId="2" xfId="0" applyFont="1" applyFill="1" applyBorder="1" applyAlignment="1">
      <alignment horizontal="center"/>
    </xf>
    <xf numFmtId="0" fontId="0" fillId="2" borderId="2" xfId="0" applyFont="1" applyFill="1" applyBorder="1" applyAlignment="1"/>
    <xf numFmtId="0" fontId="2" fillId="3" borderId="2" xfId="0" applyFont="1" applyFill="1" applyBorder="1" applyAlignment="1">
      <alignment horizontal="center"/>
    </xf>
    <xf numFmtId="0" fontId="0" fillId="0" borderId="2" xfId="0" applyNumberFormat="1" applyFont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/>
    <xf numFmtId="0" fontId="0" fillId="0" borderId="2" xfId="0" applyFont="1" applyFill="1" applyBorder="1" applyAlignment="1">
      <alignment horizontal="center"/>
    </xf>
    <xf numFmtId="9" fontId="0" fillId="0" borderId="2" xfId="2" applyFont="1" applyFill="1" applyBorder="1" applyAlignment="1"/>
    <xf numFmtId="0" fontId="0" fillId="0" borderId="2" xfId="0" applyNumberFormat="1" applyFont="1" applyBorder="1" applyAlignment="1"/>
    <xf numFmtId="177" fontId="0" fillId="0" borderId="2" xfId="0" applyNumberFormat="1" applyFont="1" applyFill="1" applyBorder="1" applyAlignment="1"/>
    <xf numFmtId="0" fontId="0" fillId="0" borderId="0" xfId="0" quotePrefix="1" applyAlignment="1"/>
    <xf numFmtId="0" fontId="0" fillId="0" borderId="3" xfId="0" applyBorder="1">
      <alignment vertical="center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Continuous" vertical="center"/>
    </xf>
    <xf numFmtId="0" fontId="0" fillId="0" borderId="0" xfId="0" applyBorder="1" applyAlignment="1">
      <alignment horizontal="center" vertical="center"/>
    </xf>
    <xf numFmtId="0" fontId="0" fillId="5" borderId="0" xfId="0" applyFont="1" applyFill="1" applyBorder="1" applyAlignment="1"/>
    <xf numFmtId="0" fontId="0" fillId="5" borderId="0" xfId="0" applyFill="1" applyAlignment="1"/>
    <xf numFmtId="177" fontId="0" fillId="0" borderId="3" xfId="0" applyNumberForma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tabSelected="1" workbookViewId="0">
      <selection activeCell="K19" sqref="K19"/>
    </sheetView>
  </sheetViews>
  <sheetFormatPr defaultColWidth="9" defaultRowHeight="13.5" x14ac:dyDescent="0.15"/>
  <cols>
    <col min="1" max="1" width="7.875" style="1" customWidth="1"/>
    <col min="2" max="4" width="6.75" style="1" customWidth="1"/>
    <col min="5" max="5" width="11.25" style="1" customWidth="1"/>
    <col min="6" max="6" width="12.125" style="1" customWidth="1"/>
    <col min="7" max="7" width="2.375" style="1" customWidth="1"/>
    <col min="8" max="8" width="8.75" style="1" customWidth="1"/>
    <col min="9" max="15" width="12.75" style="1" customWidth="1"/>
    <col min="16" max="16384" width="9" style="1"/>
  </cols>
  <sheetData>
    <row r="1" spans="1:17" ht="13.5" customHeight="1" x14ac:dyDescent="0.15">
      <c r="A1" s="7" t="s">
        <v>0</v>
      </c>
      <c r="B1" s="2"/>
      <c r="D1" s="3"/>
    </row>
    <row r="2" spans="1:17" ht="13.5" customHeight="1" x14ac:dyDescent="0.15">
      <c r="A2" s="7"/>
      <c r="B2" s="2"/>
      <c r="D2" s="3"/>
    </row>
    <row r="3" spans="1:17" ht="13.5" customHeight="1" x14ac:dyDescent="0.15">
      <c r="A3" s="8" t="s">
        <v>1</v>
      </c>
      <c r="B3" s="2"/>
      <c r="D3" s="3"/>
    </row>
    <row r="4" spans="1:17" ht="13.5" customHeight="1" x14ac:dyDescent="0.15">
      <c r="A4" s="8" t="s">
        <v>2</v>
      </c>
      <c r="B4" s="2"/>
      <c r="D4" s="3"/>
      <c r="F4" s="4"/>
      <c r="G4" s="4"/>
      <c r="H4" s="7" t="s">
        <v>16</v>
      </c>
    </row>
    <row r="5" spans="1:17" ht="13.5" customHeight="1" x14ac:dyDescent="0.15">
      <c r="F5" s="4"/>
      <c r="G5" s="4"/>
    </row>
    <row r="6" spans="1:17" ht="13.5" customHeight="1" x14ac:dyDescent="0.15">
      <c r="A6" s="9" t="s">
        <v>3</v>
      </c>
      <c r="B6" s="11" t="s">
        <v>4</v>
      </c>
      <c r="C6" s="11" t="s">
        <v>5</v>
      </c>
      <c r="D6" s="11" t="s">
        <v>6</v>
      </c>
      <c r="E6" s="13" t="s">
        <v>7</v>
      </c>
      <c r="F6" s="13" t="s">
        <v>8</v>
      </c>
      <c r="H6" s="15"/>
      <c r="I6" s="16" t="s">
        <v>9</v>
      </c>
      <c r="J6" s="16" t="s">
        <v>10</v>
      </c>
      <c r="K6" s="16" t="s">
        <v>11</v>
      </c>
      <c r="L6" s="17" t="s">
        <v>12</v>
      </c>
      <c r="M6" s="17" t="s">
        <v>13</v>
      </c>
    </row>
    <row r="7" spans="1:17" ht="13.5" customHeight="1" x14ac:dyDescent="0.15">
      <c r="A7" s="10">
        <v>100001</v>
      </c>
      <c r="B7" s="12">
        <v>2</v>
      </c>
      <c r="C7" s="12">
        <v>19</v>
      </c>
      <c r="D7" s="12">
        <v>1</v>
      </c>
      <c r="E7" s="14" t="b">
        <f>OR(D7=1,D7=3)</f>
        <v>1</v>
      </c>
      <c r="F7" s="14" t="b">
        <f>AND(B7=2,D7=2)</f>
        <v>0</v>
      </c>
      <c r="H7" s="18" t="s">
        <v>17</v>
      </c>
      <c r="I7" s="19">
        <f>COUNT(A7:A24)</f>
        <v>18</v>
      </c>
      <c r="J7" s="19">
        <f>COUNTIF(B7:B24,1)</f>
        <v>4</v>
      </c>
      <c r="K7" s="19">
        <f>COUNTIF(B7:B24,2)</f>
        <v>14</v>
      </c>
      <c r="L7" s="22">
        <f>COUNTIF(E7:E24,TRUE)</f>
        <v>6</v>
      </c>
      <c r="M7" s="22">
        <f>COUNTIF(F7:F24,TRUE)</f>
        <v>8</v>
      </c>
    </row>
    <row r="8" spans="1:17" ht="13.5" customHeight="1" x14ac:dyDescent="0.15">
      <c r="A8" s="10">
        <v>100002</v>
      </c>
      <c r="B8" s="12">
        <v>1</v>
      </c>
      <c r="C8" s="12">
        <v>21</v>
      </c>
      <c r="D8" s="12">
        <v>1</v>
      </c>
      <c r="E8" s="14" t="b">
        <f t="shared" ref="E8:E24" si="0">OR(D8=1,D8=3)</f>
        <v>1</v>
      </c>
      <c r="F8" s="14" t="b">
        <f t="shared" ref="F8:F24" si="1">AND(B8=2,D8=2)</f>
        <v>0</v>
      </c>
      <c r="H8" s="18" t="s">
        <v>18</v>
      </c>
      <c r="I8" s="20" t="s">
        <v>14</v>
      </c>
      <c r="J8" s="21">
        <f>J7/$I$7</f>
        <v>0.22222222222222221</v>
      </c>
      <c r="K8" s="21">
        <f>K7/$I$7</f>
        <v>0.77777777777777779</v>
      </c>
      <c r="L8" s="21">
        <f>L7/$I$7</f>
        <v>0.33333333333333331</v>
      </c>
      <c r="M8" s="21">
        <f>M7/$I$7</f>
        <v>0.44444444444444442</v>
      </c>
    </row>
    <row r="9" spans="1:17" ht="13.5" customHeight="1" x14ac:dyDescent="0.15">
      <c r="A9" s="10">
        <v>100003</v>
      </c>
      <c r="B9" s="12">
        <v>2</v>
      </c>
      <c r="C9" s="12">
        <v>24</v>
      </c>
      <c r="D9" s="12">
        <v>2</v>
      </c>
      <c r="E9" s="14" t="b">
        <f t="shared" si="0"/>
        <v>0</v>
      </c>
      <c r="F9" s="14" t="b">
        <f t="shared" si="1"/>
        <v>1</v>
      </c>
      <c r="H9" s="18" t="s">
        <v>15</v>
      </c>
      <c r="I9" s="23">
        <f>AVERAGE(C7:C24)</f>
        <v>28.222222222222221</v>
      </c>
      <c r="J9" s="23">
        <f>AVERAGEIF(B7:B24,1,C7:C24)</f>
        <v>26</v>
      </c>
      <c r="K9" s="23">
        <f>AVERAGEIF(B7:B24,2,C7:C24)</f>
        <v>28.857142857142858</v>
      </c>
      <c r="L9" s="14" t="s">
        <v>19</v>
      </c>
      <c r="M9" s="14" t="s">
        <v>19</v>
      </c>
    </row>
    <row r="10" spans="1:17" ht="13.5" customHeight="1" x14ac:dyDescent="0.15">
      <c r="A10" s="10">
        <v>100004</v>
      </c>
      <c r="B10" s="12">
        <v>2</v>
      </c>
      <c r="C10" s="12">
        <v>38</v>
      </c>
      <c r="D10" s="12">
        <v>3</v>
      </c>
      <c r="E10" s="14" t="b">
        <f t="shared" si="0"/>
        <v>1</v>
      </c>
      <c r="F10" s="14" t="b">
        <f t="shared" si="1"/>
        <v>0</v>
      </c>
    </row>
    <row r="11" spans="1:17" ht="13.5" customHeight="1" x14ac:dyDescent="0.15">
      <c r="A11" s="10">
        <v>100005</v>
      </c>
      <c r="B11" s="12">
        <v>2</v>
      </c>
      <c r="C11" s="12">
        <v>26</v>
      </c>
      <c r="D11" s="12">
        <v>2</v>
      </c>
      <c r="E11" s="14" t="b">
        <f t="shared" si="0"/>
        <v>0</v>
      </c>
      <c r="F11" s="14" t="b">
        <f t="shared" si="1"/>
        <v>1</v>
      </c>
      <c r="L11" s="5"/>
    </row>
    <row r="12" spans="1:17" ht="13.5" customHeight="1" x14ac:dyDescent="0.15">
      <c r="A12" s="10">
        <v>100006</v>
      </c>
      <c r="B12" s="12">
        <v>2</v>
      </c>
      <c r="C12" s="12">
        <v>20</v>
      </c>
      <c r="D12" s="12">
        <v>2</v>
      </c>
      <c r="E12" s="14" t="b">
        <f t="shared" si="0"/>
        <v>0</v>
      </c>
      <c r="F12" s="14" t="b">
        <f t="shared" si="1"/>
        <v>1</v>
      </c>
    </row>
    <row r="13" spans="1:17" ht="13.5" customHeight="1" x14ac:dyDescent="0.15">
      <c r="A13" s="10">
        <v>100007</v>
      </c>
      <c r="B13" s="12">
        <v>2</v>
      </c>
      <c r="C13" s="12">
        <v>33</v>
      </c>
      <c r="D13" s="12">
        <v>4</v>
      </c>
      <c r="E13" s="14" t="b">
        <f t="shared" si="0"/>
        <v>0</v>
      </c>
      <c r="F13" s="14" t="b">
        <f t="shared" si="1"/>
        <v>0</v>
      </c>
      <c r="H13" s="28"/>
      <c r="I13" s="29"/>
      <c r="J13" s="29"/>
      <c r="K13" s="29"/>
      <c r="L13" s="29"/>
      <c r="M13" s="29"/>
      <c r="N13" s="29"/>
      <c r="O13" s="29"/>
    </row>
    <row r="14" spans="1:17" ht="13.5" customHeight="1" x14ac:dyDescent="0.15">
      <c r="A14" s="10">
        <v>100008</v>
      </c>
      <c r="B14" s="12">
        <v>1</v>
      </c>
      <c r="C14" s="12">
        <v>19</v>
      </c>
      <c r="D14" s="12">
        <v>1</v>
      </c>
      <c r="E14" s="14" t="b">
        <f t="shared" si="0"/>
        <v>1</v>
      </c>
      <c r="F14" s="14" t="b">
        <f t="shared" si="1"/>
        <v>0</v>
      </c>
      <c r="H14" s="28"/>
      <c r="I14" s="30"/>
      <c r="J14" s="30"/>
      <c r="K14" s="30"/>
      <c r="L14" s="30"/>
      <c r="M14" s="30"/>
      <c r="N14" s="30"/>
      <c r="O14" s="30"/>
    </row>
    <row r="15" spans="1:17" ht="13.5" customHeight="1" x14ac:dyDescent="0.15">
      <c r="A15" s="10">
        <v>100009</v>
      </c>
      <c r="B15" s="12">
        <v>2</v>
      </c>
      <c r="C15" s="12">
        <v>22</v>
      </c>
      <c r="D15" s="12">
        <v>1</v>
      </c>
      <c r="E15" s="14" t="b">
        <f t="shared" si="0"/>
        <v>1</v>
      </c>
      <c r="F15" s="14" t="b">
        <f t="shared" si="1"/>
        <v>0</v>
      </c>
      <c r="H15" s="30"/>
      <c r="I15" s="25"/>
      <c r="J15" s="26" t="s">
        <v>27</v>
      </c>
      <c r="K15" s="26"/>
      <c r="L15" s="26" t="s">
        <v>20</v>
      </c>
      <c r="M15" s="26"/>
      <c r="N15" s="26" t="s">
        <v>28</v>
      </c>
      <c r="O15" s="26"/>
      <c r="P15" s="26" t="s">
        <v>29</v>
      </c>
      <c r="Q15" s="26"/>
    </row>
    <row r="16" spans="1:17" ht="13.5" customHeight="1" x14ac:dyDescent="0.15">
      <c r="A16" s="10">
        <v>100010</v>
      </c>
      <c r="B16" s="12">
        <v>1</v>
      </c>
      <c r="C16" s="12">
        <v>31</v>
      </c>
      <c r="D16" s="12">
        <v>2</v>
      </c>
      <c r="E16" s="14" t="b">
        <f t="shared" si="0"/>
        <v>0</v>
      </c>
      <c r="F16" s="14" t="b">
        <f t="shared" si="1"/>
        <v>0</v>
      </c>
      <c r="H16" s="30"/>
      <c r="I16" s="25"/>
      <c r="J16" s="27" t="s">
        <v>23</v>
      </c>
      <c r="K16" s="27" t="s">
        <v>30</v>
      </c>
      <c r="L16" s="27" t="s">
        <v>23</v>
      </c>
      <c r="M16" s="27" t="s">
        <v>30</v>
      </c>
      <c r="N16" s="27" t="s">
        <v>23</v>
      </c>
      <c r="O16" s="27" t="s">
        <v>30</v>
      </c>
      <c r="P16" s="27" t="s">
        <v>23</v>
      </c>
      <c r="Q16" s="27" t="s">
        <v>30</v>
      </c>
    </row>
    <row r="17" spans="1:17" ht="13.5" customHeight="1" x14ac:dyDescent="0.15">
      <c r="A17" s="10">
        <v>100011</v>
      </c>
      <c r="B17" s="12">
        <v>2</v>
      </c>
      <c r="C17" s="12">
        <v>18</v>
      </c>
      <c r="D17" s="12">
        <v>1</v>
      </c>
      <c r="E17" s="14" t="b">
        <f t="shared" si="0"/>
        <v>1</v>
      </c>
      <c r="F17" s="14" t="b">
        <f t="shared" si="1"/>
        <v>0</v>
      </c>
      <c r="I17" s="27" t="s">
        <v>25</v>
      </c>
      <c r="J17" s="25">
        <f>COUNTIFS(B7:B24,1,D7:D24,1)</f>
        <v>2</v>
      </c>
      <c r="K17" s="33">
        <f>AVERAGEIFS(C7:C24,B7:B24,1,D7:D24,1)</f>
        <v>20</v>
      </c>
      <c r="L17" s="25">
        <f>COUNTIFS(B7:B24,1,D7:D24,2)</f>
        <v>2</v>
      </c>
      <c r="M17" s="25"/>
      <c r="N17" s="25">
        <f>COUNTIFS(B7:B24,1,D7:D24,3)</f>
        <v>0</v>
      </c>
      <c r="O17" s="25"/>
      <c r="P17" s="25">
        <f>COUNTIFS(B7:B24,1,D7:D24,4)</f>
        <v>0</v>
      </c>
      <c r="Q17" s="25"/>
    </row>
    <row r="18" spans="1:17" ht="13.5" customHeight="1" x14ac:dyDescent="0.15">
      <c r="A18" s="10">
        <v>100012</v>
      </c>
      <c r="B18" s="12">
        <v>2</v>
      </c>
      <c r="C18" s="12">
        <v>36</v>
      </c>
      <c r="D18" s="12">
        <v>2</v>
      </c>
      <c r="E18" s="14" t="b">
        <f t="shared" si="0"/>
        <v>0</v>
      </c>
      <c r="F18" s="14" t="b">
        <f t="shared" si="1"/>
        <v>1</v>
      </c>
      <c r="I18" s="27" t="s">
        <v>26</v>
      </c>
      <c r="J18" s="25">
        <f>COUNTIFS(B7:B24,2,D7:D24,1)</f>
        <v>3</v>
      </c>
      <c r="K18" s="33">
        <f>AVERAGEIFS(C7:C24,B7:B24,2,D7:D24,1)</f>
        <v>19.666666666666668</v>
      </c>
      <c r="L18" s="25">
        <f>COUNTIFS(B7:B24,2,D7:D24,2)</f>
        <v>8</v>
      </c>
      <c r="M18" s="25"/>
      <c r="N18" s="25">
        <f>COUNTIFS(B7:B24,2,D7:D24,3)</f>
        <v>1</v>
      </c>
      <c r="O18" s="25"/>
      <c r="P18" s="25">
        <f>COUNTIFS(B7:B24,2,D7:D24,4)</f>
        <v>2</v>
      </c>
      <c r="Q18" s="25"/>
    </row>
    <row r="19" spans="1:17" x14ac:dyDescent="0.15">
      <c r="A19" s="10">
        <v>100013</v>
      </c>
      <c r="B19" s="12">
        <v>2</v>
      </c>
      <c r="C19" s="12">
        <v>28</v>
      </c>
      <c r="D19" s="12">
        <v>2</v>
      </c>
      <c r="E19" s="14" t="b">
        <f t="shared" si="0"/>
        <v>0</v>
      </c>
      <c r="F19" s="14" t="b">
        <f t="shared" si="1"/>
        <v>1</v>
      </c>
      <c r="M19" s="24"/>
    </row>
    <row r="20" spans="1:17" x14ac:dyDescent="0.15">
      <c r="A20" s="10">
        <v>100014</v>
      </c>
      <c r="B20" s="12">
        <v>2</v>
      </c>
      <c r="C20" s="12">
        <v>32</v>
      </c>
      <c r="D20" s="12">
        <v>4</v>
      </c>
      <c r="E20" s="14" t="b">
        <f t="shared" si="0"/>
        <v>0</v>
      </c>
      <c r="F20" s="14" t="b">
        <f t="shared" si="1"/>
        <v>0</v>
      </c>
      <c r="L20" s="24"/>
    </row>
    <row r="21" spans="1:17" x14ac:dyDescent="0.15">
      <c r="A21" s="10">
        <v>100015</v>
      </c>
      <c r="B21" s="12">
        <v>1</v>
      </c>
      <c r="C21" s="12">
        <v>33</v>
      </c>
      <c r="D21" s="12">
        <v>2</v>
      </c>
      <c r="E21" s="14" t="b">
        <f t="shared" si="0"/>
        <v>0</v>
      </c>
      <c r="F21" s="14" t="b">
        <f t="shared" si="1"/>
        <v>0</v>
      </c>
    </row>
    <row r="22" spans="1:17" x14ac:dyDescent="0.15">
      <c r="A22" s="10">
        <v>100016</v>
      </c>
      <c r="B22" s="12">
        <v>2</v>
      </c>
      <c r="C22" s="12">
        <v>41</v>
      </c>
      <c r="D22" s="12">
        <v>2</v>
      </c>
      <c r="E22" s="14" t="b">
        <f t="shared" si="0"/>
        <v>0</v>
      </c>
      <c r="F22" s="14" t="b">
        <f t="shared" si="1"/>
        <v>1</v>
      </c>
      <c r="H22" s="6"/>
    </row>
    <row r="23" spans="1:17" x14ac:dyDescent="0.15">
      <c r="A23" s="10">
        <v>100017</v>
      </c>
      <c r="B23" s="12">
        <v>2</v>
      </c>
      <c r="C23" s="12">
        <v>44</v>
      </c>
      <c r="D23" s="12">
        <v>2</v>
      </c>
      <c r="E23" s="14" t="b">
        <f t="shared" si="0"/>
        <v>0</v>
      </c>
      <c r="F23" s="14" t="b">
        <f t="shared" si="1"/>
        <v>1</v>
      </c>
      <c r="H23" s="6"/>
    </row>
    <row r="24" spans="1:17" x14ac:dyDescent="0.15">
      <c r="A24" s="10">
        <v>100018</v>
      </c>
      <c r="B24" s="12">
        <v>2</v>
      </c>
      <c r="C24" s="12">
        <v>23</v>
      </c>
      <c r="D24" s="12">
        <v>2</v>
      </c>
      <c r="E24" s="14" t="b">
        <f t="shared" si="0"/>
        <v>0</v>
      </c>
      <c r="F24" s="14" t="b">
        <f t="shared" si="1"/>
        <v>1</v>
      </c>
    </row>
    <row r="25" spans="1:17" x14ac:dyDescent="0.15">
      <c r="A25" s="6"/>
      <c r="B25" s="6"/>
      <c r="C25" s="6"/>
      <c r="D25" s="6"/>
      <c r="E25" s="6"/>
      <c r="F25" s="6"/>
      <c r="G25" s="6"/>
    </row>
    <row r="26" spans="1:17" x14ac:dyDescent="0.15">
      <c r="A26" s="6"/>
      <c r="B26" s="6"/>
      <c r="C26" s="6"/>
      <c r="D26" s="6"/>
      <c r="E26" s="6"/>
      <c r="F26" s="6"/>
      <c r="G26" s="6"/>
    </row>
    <row r="27" spans="1:17" x14ac:dyDescent="0.15">
      <c r="A27" s="1" t="s">
        <v>21</v>
      </c>
      <c r="B27" s="31">
        <v>1</v>
      </c>
    </row>
    <row r="28" spans="1:17" x14ac:dyDescent="0.15">
      <c r="A28" s="1" t="s">
        <v>22</v>
      </c>
      <c r="B28" s="31">
        <v>1</v>
      </c>
    </row>
    <row r="29" spans="1:17" x14ac:dyDescent="0.15">
      <c r="A29" s="1" t="s">
        <v>23</v>
      </c>
      <c r="B29" s="1">
        <f>COUNTIFS(B7:B24,B27,D7:D24,B28)</f>
        <v>2</v>
      </c>
    </row>
    <row r="31" spans="1:17" x14ac:dyDescent="0.15">
      <c r="A31" s="1" t="s">
        <v>24</v>
      </c>
      <c r="B31" s="32">
        <v>22</v>
      </c>
    </row>
    <row r="32" spans="1:17" x14ac:dyDescent="0.15">
      <c r="A32" s="1" t="s">
        <v>23</v>
      </c>
      <c r="B32" s="1">
        <f>COUNTIF(C7:C24,B31)</f>
        <v>1</v>
      </c>
    </row>
    <row r="34" spans="2:3" x14ac:dyDescent="0.15">
      <c r="B34" s="32"/>
      <c r="C34" s="1" t="s">
        <v>32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F3C69-E6EC-49A0-A9BD-D0B2950B370B}">
  <dimension ref="A1:I7"/>
  <sheetViews>
    <sheetView workbookViewId="0">
      <selection activeCell="A4" sqref="A4:I7"/>
    </sheetView>
  </sheetViews>
  <sheetFormatPr defaultRowHeight="13.5" x14ac:dyDescent="0.15"/>
  <sheetData>
    <row r="1" spans="1:9" x14ac:dyDescent="0.15">
      <c r="A1" t="s">
        <v>31</v>
      </c>
    </row>
    <row r="4" spans="1:9" x14ac:dyDescent="0.15">
      <c r="A4" s="25"/>
      <c r="B4" s="26" t="s">
        <v>27</v>
      </c>
      <c r="C4" s="26"/>
      <c r="D4" s="26" t="s">
        <v>20</v>
      </c>
      <c r="E4" s="26"/>
      <c r="F4" s="26" t="s">
        <v>28</v>
      </c>
      <c r="G4" s="26"/>
      <c r="H4" s="26" t="s">
        <v>29</v>
      </c>
      <c r="I4" s="26"/>
    </row>
    <row r="5" spans="1:9" x14ac:dyDescent="0.15">
      <c r="A5" s="25"/>
      <c r="B5" s="27" t="s">
        <v>23</v>
      </c>
      <c r="C5" s="27" t="s">
        <v>30</v>
      </c>
      <c r="D5" s="27" t="s">
        <v>23</v>
      </c>
      <c r="E5" s="27" t="s">
        <v>30</v>
      </c>
      <c r="F5" s="27" t="s">
        <v>23</v>
      </c>
      <c r="G5" s="27" t="s">
        <v>30</v>
      </c>
      <c r="H5" s="27" t="s">
        <v>23</v>
      </c>
      <c r="I5" s="27" t="s">
        <v>30</v>
      </c>
    </row>
    <row r="6" spans="1:9" x14ac:dyDescent="0.15">
      <c r="A6" s="27" t="s">
        <v>25</v>
      </c>
      <c r="B6" s="25"/>
      <c r="C6" s="25"/>
      <c r="D6" s="25"/>
      <c r="E6" s="25"/>
      <c r="F6" s="25"/>
      <c r="G6" s="25"/>
      <c r="H6" s="25"/>
      <c r="I6" s="25"/>
    </row>
    <row r="7" spans="1:9" x14ac:dyDescent="0.15">
      <c r="A7" s="27" t="s">
        <v>26</v>
      </c>
      <c r="B7" s="25"/>
      <c r="C7" s="25"/>
      <c r="D7" s="25"/>
      <c r="E7" s="25"/>
      <c r="F7" s="25"/>
      <c r="G7" s="25"/>
      <c r="H7" s="25"/>
      <c r="I7" s="25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練習問題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場所</dc:creator>
  <cp:lastModifiedBy>林  康功</cp:lastModifiedBy>
  <dcterms:created xsi:type="dcterms:W3CDTF">2010-06-11T07:51:17Z</dcterms:created>
  <dcterms:modified xsi:type="dcterms:W3CDTF">2025-07-02T00:58:05Z</dcterms:modified>
</cp:coreProperties>
</file>